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81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<sst xmlns="http://schemas.openxmlformats.org/spreadsheetml/2006/main" count="6" uniqueCount="6">
  <si>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Valeurs col 1</t>
  </si>
  <si>
    <t>Valeurs col 2</t>
  </si>
  <si>
    <t>col 2</t>
  </si>
  <si>
    <t>col 1</t>
  </si>
  <si>
    <t>Réponses</t>
  </si>
  <si>
    <t>(CE1 et CE2)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</si>
</sst>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0&quot;)&quot;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8"/>
      <name val="Bauhaus 93"/>
      <family val="5"/>
    </font>
    <font>
      <u val="single"/>
      <sz val="11"/>
      <color indexed="8"/>
      <name val="Calibri"/>
      <family val="2"/>
    </font>
    <font>
      <sz val="11"/>
      <color indexed="8"/>
      <name val="Arial Rounded MT Bold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 Rounded MT Bold"/>
      <family val="2"/>
    </font>
    <font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1"/>
      <name val="Bauhaus 93"/>
      <family val="5"/>
    </font>
    <font>
      <u val="single"/>
      <sz val="11"/>
      <color theme="1"/>
      <name val="Calibri"/>
      <family val="2"/>
    </font>
    <font>
      <sz val="11"/>
      <color theme="1"/>
      <name val="Arial Rounded MT Bold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Arial Rounded MT Bol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dotted"/>
      <right/>
      <top/>
      <bottom/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6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7" fillId="0" borderId="0" xfId="0" applyFont="1" applyBorder="1" applyAlignment="1">
      <alignment horizontal="center" textRotation="90"/>
    </xf>
    <xf numFmtId="0" fontId="0" fillId="0" borderId="11" xfId="0" applyBorder="1" applyAlignment="1">
      <alignment/>
    </xf>
    <xf numFmtId="0" fontId="21" fillId="0" borderId="11" xfId="0" applyFont="1" applyBorder="1" applyAlignment="1">
      <alignment horizontal="right"/>
    </xf>
    <xf numFmtId="0" fontId="21" fillId="0" borderId="11" xfId="0" applyFont="1" applyBorder="1" applyAlignment="1">
      <alignment/>
    </xf>
    <xf numFmtId="164" fontId="0" fillId="0" borderId="10" xfId="45" applyNumberFormat="1" applyFont="1" applyBorder="1" applyAlignment="1">
      <alignment horizontal="center"/>
    </xf>
    <xf numFmtId="164" fontId="0" fillId="0" borderId="0" xfId="45" applyNumberFormat="1" applyFont="1" applyAlignment="1">
      <alignment horizontal="center"/>
    </xf>
    <xf numFmtId="0" fontId="48" fillId="0" borderId="0" xfId="0" applyFont="1" applyBorder="1" applyAlignment="1">
      <alignment horizontal="center"/>
    </xf>
    <xf numFmtId="165" fontId="49" fillId="0" borderId="0" xfId="0" applyNumberFormat="1" applyFont="1" applyAlignment="1">
      <alignment horizontal="center"/>
    </xf>
    <xf numFmtId="165" fontId="49" fillId="0" borderId="0" xfId="0" applyNumberFormat="1" applyFont="1" applyBorder="1" applyAlignment="1">
      <alignment horizontal="center"/>
    </xf>
    <xf numFmtId="165" fontId="50" fillId="0" borderId="0" xfId="0" applyNumberFormat="1" applyFont="1" applyBorder="1" applyAlignment="1">
      <alignment horizontal="left"/>
    </xf>
    <xf numFmtId="164" fontId="0" fillId="0" borderId="0" xfId="45" applyNumberFormat="1" applyFont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0" fontId="48" fillId="0" borderId="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4" fillId="0" borderId="0" xfId="0" applyFont="1" applyBorder="1" applyAlignment="1">
      <alignment horizontal="center"/>
    </xf>
    <xf numFmtId="0" fontId="0" fillId="0" borderId="0" xfId="0" applyBorder="1" applyAlignment="1" quotePrefix="1">
      <alignment horizontal="right"/>
    </xf>
    <xf numFmtId="165" fontId="51" fillId="0" borderId="0" xfId="0" applyNumberFormat="1" applyFont="1" applyBorder="1" applyAlignment="1">
      <alignment horizontal="center"/>
    </xf>
    <xf numFmtId="165" fontId="51" fillId="0" borderId="12" xfId="0" applyNumberFormat="1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32</xdr:row>
      <xdr:rowOff>9525</xdr:rowOff>
    </xdr:from>
    <xdr:to>
      <xdr:col>3</xdr:col>
      <xdr:colOff>257175</xdr:colOff>
      <xdr:row>37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8648700"/>
          <a:ext cx="2000250" cy="1095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285750</xdr:colOff>
      <xdr:row>31</xdr:row>
      <xdr:rowOff>114300</xdr:rowOff>
    </xdr:from>
    <xdr:to>
      <xdr:col>4</xdr:col>
      <xdr:colOff>1200150</xdr:colOff>
      <xdr:row>37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8562975"/>
          <a:ext cx="1247775" cy="119062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4</xdr:col>
      <xdr:colOff>1152525</xdr:colOff>
      <xdr:row>33</xdr:row>
      <xdr:rowOff>66675</xdr:rowOff>
    </xdr:from>
    <xdr:ext cx="800100" cy="523875"/>
    <xdr:sp>
      <xdr:nvSpPr>
        <xdr:cNvPr id="3" name="ZoneTexte 3"/>
        <xdr:cNvSpPr txBox="1">
          <a:spLocks noChangeArrowheads="1"/>
        </xdr:cNvSpPr>
      </xdr:nvSpPr>
      <xdr:spPr>
        <a:xfrm>
          <a:off x="3800475" y="8896350"/>
          <a:ext cx="8001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Reporte ton score sur ton graphique !</a:t>
          </a:r>
        </a:p>
      </xdr:txBody>
    </xdr:sp>
    <xdr:clientData/>
  </xdr:oneCellAnchor>
  <xdr:oneCellAnchor>
    <xdr:from>
      <xdr:col>6</xdr:col>
      <xdr:colOff>76200</xdr:colOff>
      <xdr:row>1</xdr:row>
      <xdr:rowOff>57150</xdr:rowOff>
    </xdr:from>
    <xdr:ext cx="228600" cy="523875"/>
    <xdr:sp>
      <xdr:nvSpPr>
        <xdr:cNvPr id="4" name="ZoneTexte 4"/>
        <xdr:cNvSpPr txBox="1">
          <a:spLocks noChangeArrowheads="1"/>
        </xdr:cNvSpPr>
      </xdr:nvSpPr>
      <xdr:spPr>
        <a:xfrm rot="5400000">
          <a:off x="5200650" y="247650"/>
          <a:ext cx="2286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</a:t>
          </a:r>
        </a:p>
      </xdr:txBody>
    </xdr:sp>
    <xdr:clientData/>
  </xdr:oneCellAnchor>
  <xdr:twoCellAnchor editAs="oneCell">
    <xdr:from>
      <xdr:col>0</xdr:col>
      <xdr:colOff>76200</xdr:colOff>
      <xdr:row>0</xdr:row>
      <xdr:rowOff>114300</xdr:rowOff>
    </xdr:from>
    <xdr:to>
      <xdr:col>1</xdr:col>
      <xdr:colOff>85725</xdr:colOff>
      <xdr:row>2</xdr:row>
      <xdr:rowOff>9525</xdr:rowOff>
    </xdr:to>
    <xdr:pic>
      <xdr:nvPicPr>
        <xdr:cNvPr id="5" name="Image 5" descr="chronometre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14300"/>
          <a:ext cx="3238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6"/>
  <sheetViews>
    <sheetView showGridLines="0" tabSelected="1" view="pageLayout" zoomScale="80" zoomScaleNormal="110" zoomScalePageLayoutView="80" workbookViewId="0" topLeftCell="A1">
      <selection activeCell="B22" sqref="B22"/>
    </sheetView>
  </sheetViews>
  <sheetFormatPr defaultColWidth="11.421875" defaultRowHeight="15"/>
  <cols>
    <col min="1" max="1" width="4.7109375" style="19" customWidth="1"/>
    <col min="2" max="2" width="25.00390625" style="0" customWidth="1"/>
    <col min="3" max="3" width="5.00390625" style="0" customWidth="1"/>
    <col min="4" max="4" width="5.00390625" style="8" customWidth="1"/>
    <col min="5" max="5" width="28.421875" style="0" customWidth="1"/>
    <col min="6" max="6" width="8.7109375" style="0" customWidth="1"/>
    <col min="7" max="7" width="2.57421875" style="0" customWidth="1"/>
    <col min="8" max="8" width="7.421875" style="0" customWidth="1"/>
    <col min="9" max="9" width="7.7109375" style="0" customWidth="1"/>
    <col min="10" max="10" width="2.28125" style="0" customWidth="1"/>
    <col min="11" max="11" width="3.7109375" style="0" hidden="1" customWidth="1"/>
    <col min="12" max="12" width="8.421875" style="1" hidden="1" customWidth="1"/>
    <col min="13" max="13" width="3.421875" style="1" hidden="1" customWidth="1"/>
    <col min="14" max="14" width="9.28125" style="1" hidden="1" customWidth="1"/>
    <col min="15" max="15" width="4.8515625" style="1" hidden="1" customWidth="1"/>
    <col min="16" max="16" width="11.421875" style="0" customWidth="1"/>
  </cols>
  <sheetData>
    <row r="1" spans="11:12" ht="15">
      <c r="K1">
        <f ca="1">RAND()</f>
        <v>0.8014624720473309</v>
      </c>
      <c r="L1" s="1">
        <f>ROUND(+K1*1000,0)</f>
        <v>801</v>
      </c>
    </row>
    <row r="2" spans="1:10" ht="27.75" customHeight="1">
      <c r="A2" s="28" t="str">
        <f>"Défi : 50 calculs en 3 minutes (série "&amp;L1&amp;")"</f>
        <v>Défi : 50 calculs en 3 minutes (série 801)</v>
      </c>
      <c r="B2" s="28"/>
      <c r="C2" s="28"/>
      <c r="D2" s="28"/>
      <c r="E2" s="28"/>
      <c r="F2" s="28"/>
      <c r="G2" s="11"/>
      <c r="H2" s="27" t="str">
        <f>"série "&amp;L1</f>
        <v>série 801</v>
      </c>
      <c r="I2" s="27"/>
      <c r="J2" s="2"/>
    </row>
    <row r="3" spans="1:9" ht="15">
      <c r="A3" s="30" t="s">
        <v>5</v>
      </c>
      <c r="B3" s="30"/>
      <c r="C3" s="30"/>
      <c r="D3" s="30"/>
      <c r="E3" s="30"/>
      <c r="F3" s="31"/>
      <c r="G3" s="13"/>
      <c r="H3" s="12"/>
      <c r="I3" s="12"/>
    </row>
    <row r="4" spans="1:9" ht="15">
      <c r="A4" s="20"/>
      <c r="B4" s="5"/>
      <c r="C4" s="5"/>
      <c r="D4" s="6"/>
      <c r="E4" s="5"/>
      <c r="F4" s="5"/>
      <c r="G4" s="13"/>
      <c r="H4" s="26" t="s">
        <v>4</v>
      </c>
      <c r="I4" s="26"/>
    </row>
    <row r="5" spans="1:14" ht="15" customHeight="1">
      <c r="A5" s="20"/>
      <c r="B5" s="5"/>
      <c r="C5" s="5"/>
      <c r="D5" s="6"/>
      <c r="E5" s="5"/>
      <c r="F5" s="5"/>
      <c r="G5" s="13"/>
      <c r="H5" s="18" t="s">
        <v>3</v>
      </c>
      <c r="I5" s="18" t="s">
        <v>2</v>
      </c>
      <c r="L5" s="3" t="s">
        <v>0</v>
      </c>
      <c r="N5" s="3" t="s">
        <v>1</v>
      </c>
    </row>
    <row r="6" spans="1:14" ht="22.5" customHeight="1">
      <c r="A6" s="19">
        <v>1</v>
      </c>
      <c r="B6" s="23" t="str">
        <f>"Le double de "&amp;L8&amp;" : ____"</f>
        <v>Le double de 10 : ____</v>
      </c>
      <c r="C6" s="24"/>
      <c r="D6" s="19">
        <f>A30+1</f>
        <v>26</v>
      </c>
      <c r="E6" s="23" t="str">
        <f>N6&amp;" unités et "&amp;N6+1&amp;" dizaines : ____"</f>
        <v>6 unités et 7 dizaines : ____</v>
      </c>
      <c r="F6" s="9"/>
      <c r="G6" s="14"/>
      <c r="H6" s="16">
        <f>+H8*4</f>
        <v>20</v>
      </c>
      <c r="I6" s="22">
        <f>(N6+1)*10+N6</f>
        <v>76</v>
      </c>
      <c r="N6" s="1">
        <f ca="1">RANDBETWEEN(2,8)</f>
        <v>6</v>
      </c>
    </row>
    <row r="7" spans="1:14" ht="22.5" customHeight="1">
      <c r="A7" s="19">
        <f>+A6+1</f>
        <v>2</v>
      </c>
      <c r="B7" s="23" t="str">
        <f>"20 + "&amp;L7&amp;" = ____"</f>
        <v>20 + 80 = ____</v>
      </c>
      <c r="C7" s="24"/>
      <c r="D7" s="19">
        <f>+D6+1</f>
        <v>27</v>
      </c>
      <c r="E7" s="23" t="str">
        <f>N7&amp;" - 10 = ____"</f>
        <v>50 - 10 = ____</v>
      </c>
      <c r="F7" s="9"/>
      <c r="G7" s="14"/>
      <c r="H7" s="16">
        <f>+L7+20</f>
        <v>100</v>
      </c>
      <c r="I7" s="17">
        <f>+N7-10</f>
        <v>40</v>
      </c>
      <c r="L7" s="1">
        <f ca="1">RANDBETWEEN(2,8)*10</f>
        <v>80</v>
      </c>
      <c r="N7" s="1">
        <f ca="1">RANDBETWEEN(2,8)*10</f>
        <v>50</v>
      </c>
    </row>
    <row r="8" spans="1:14" ht="22.5" customHeight="1">
      <c r="A8" s="19">
        <f aca="true" t="shared" si="0" ref="A8:A30">+A7+1</f>
        <v>3</v>
      </c>
      <c r="B8" s="23" t="str">
        <f>"La moitié de "&amp;L8&amp;" : ____"</f>
        <v>La moitié de 10 : ____</v>
      </c>
      <c r="C8" s="24"/>
      <c r="D8" s="20">
        <f aca="true" t="shared" si="1" ref="D8:D30">+D7+1</f>
        <v>28</v>
      </c>
      <c r="E8" s="23" t="str">
        <f>N8&amp;" pour aller à 70 = ____"</f>
        <v>64 pour aller à 70 = ____</v>
      </c>
      <c r="F8" s="9"/>
      <c r="G8" s="14"/>
      <c r="H8" s="16">
        <f>+L8/2</f>
        <v>5</v>
      </c>
      <c r="I8" s="17">
        <f>70-N8</f>
        <v>6</v>
      </c>
      <c r="L8" s="1">
        <f ca="1">RANDBETWEEN(1,5)*2</f>
        <v>10</v>
      </c>
      <c r="N8" s="1">
        <f ca="1">RANDBETWEEN(61,68)</f>
        <v>64</v>
      </c>
    </row>
    <row r="9" spans="1:14" ht="22.5" customHeight="1">
      <c r="A9" s="19">
        <f t="shared" si="0"/>
        <v>4</v>
      </c>
      <c r="B9" s="23" t="str">
        <f>L9&amp;" pour aller à 10 = ____"</f>
        <v>6 pour aller à 10 = ____</v>
      </c>
      <c r="C9" s="24"/>
      <c r="D9" s="20">
        <f t="shared" si="1"/>
        <v>29</v>
      </c>
      <c r="E9" s="23" t="str">
        <f>N9&amp;" - 9 = ____"</f>
        <v>64 - 9 = ____</v>
      </c>
      <c r="F9" s="9"/>
      <c r="G9" s="14"/>
      <c r="H9" s="16">
        <f>10-L9</f>
        <v>4</v>
      </c>
      <c r="I9" s="17">
        <f>+N9-9</f>
        <v>55</v>
      </c>
      <c r="L9" s="1">
        <f ca="1">RANDBETWEEN(1,8)</f>
        <v>6</v>
      </c>
      <c r="N9" s="1">
        <f ca="1">RANDBETWEEN(5,9)*10+4</f>
        <v>64</v>
      </c>
    </row>
    <row r="10" spans="1:12" ht="22.5" customHeight="1">
      <c r="A10" s="19">
        <f t="shared" si="0"/>
        <v>5</v>
      </c>
      <c r="B10" s="23" t="str">
        <f>"10 + "&amp;L10&amp;" = ____"</f>
        <v>10 + 75 = ____</v>
      </c>
      <c r="C10" s="24"/>
      <c r="D10" s="20">
        <f t="shared" si="1"/>
        <v>30</v>
      </c>
      <c r="E10" s="23" t="str">
        <f>"Le double de "&amp;L8+2&amp;" : ____"</f>
        <v>Le double de 12 : ____</v>
      </c>
      <c r="F10" s="9"/>
      <c r="G10" s="14"/>
      <c r="H10" s="16">
        <f>+L10+10</f>
        <v>85</v>
      </c>
      <c r="I10" s="17">
        <f>+(L8+2)*2</f>
        <v>24</v>
      </c>
      <c r="L10" s="1">
        <f ca="1">RANDBETWEEN(21,89)</f>
        <v>75</v>
      </c>
    </row>
    <row r="11" spans="1:14" ht="22.5" customHeight="1">
      <c r="A11" s="19">
        <f t="shared" si="0"/>
        <v>6</v>
      </c>
      <c r="B11" s="23" t="str">
        <f>L11&amp;" dizaines et 3 unités : ____"</f>
        <v>2 dizaines et 3 unités : ____</v>
      </c>
      <c r="C11" s="24"/>
      <c r="D11" s="19">
        <f t="shared" si="1"/>
        <v>31</v>
      </c>
      <c r="E11" s="23" t="str">
        <f>N11&amp;" + 11 = ____"</f>
        <v>51 + 11 = ____</v>
      </c>
      <c r="F11" s="9"/>
      <c r="G11" s="14"/>
      <c r="H11" s="16">
        <f>+L11*10+3</f>
        <v>23</v>
      </c>
      <c r="I11" s="17">
        <f>+N11+11</f>
        <v>62</v>
      </c>
      <c r="L11" s="1">
        <f ca="1">RANDBETWEEN(2,9)</f>
        <v>2</v>
      </c>
      <c r="N11" s="1">
        <f ca="1">RANDBETWEEN(20,70)</f>
        <v>51</v>
      </c>
    </row>
    <row r="12" spans="1:14" ht="22.5" customHeight="1">
      <c r="A12" s="19">
        <f t="shared" si="0"/>
        <v>7</v>
      </c>
      <c r="B12" s="23" t="str">
        <f>L12&amp;" + "&amp;L12&amp;" = ____"</f>
        <v>2 + 2 = ____</v>
      </c>
      <c r="C12" s="24"/>
      <c r="D12" s="19">
        <f t="shared" si="1"/>
        <v>32</v>
      </c>
      <c r="E12" s="23" t="str">
        <f>N12&amp;" dizaines : ____"</f>
        <v>10 dizaines : ____</v>
      </c>
      <c r="F12" s="9"/>
      <c r="G12" s="14"/>
      <c r="H12" s="16">
        <f>+L12*2</f>
        <v>4</v>
      </c>
      <c r="I12" s="17">
        <f>+N12*10</f>
        <v>100</v>
      </c>
      <c r="L12" s="1">
        <f ca="1">RANDBETWEEN(1,4)</f>
        <v>2</v>
      </c>
      <c r="N12" s="1">
        <f ca="1">RANDBETWEEN(10,15)</f>
        <v>10</v>
      </c>
    </row>
    <row r="13" spans="1:14" ht="22.5" customHeight="1">
      <c r="A13" s="19">
        <f t="shared" si="0"/>
        <v>8</v>
      </c>
      <c r="B13" s="23" t="str">
        <f>L13&amp;" - 9 = ____"</f>
        <v>34 - 9 = ____</v>
      </c>
      <c r="C13" s="24"/>
      <c r="D13" s="19">
        <f t="shared" si="1"/>
        <v>33</v>
      </c>
      <c r="E13" s="23" t="str">
        <f>"La moitié de "&amp;N13&amp;" : ____"</f>
        <v>La moitié de 38 : ____</v>
      </c>
      <c r="F13" s="9"/>
      <c r="G13" s="14"/>
      <c r="H13" s="16">
        <f>+L13-9</f>
        <v>25</v>
      </c>
      <c r="I13" s="17">
        <f>+N13/2</f>
        <v>19</v>
      </c>
      <c r="L13" s="1">
        <f ca="1">RANDBETWEEN(1,5)*10+4</f>
        <v>34</v>
      </c>
      <c r="N13" s="1">
        <f ca="1">RANDBETWEEN(11,20)*2</f>
        <v>38</v>
      </c>
    </row>
    <row r="14" spans="1:14" ht="22.5" customHeight="1">
      <c r="A14" s="19">
        <f t="shared" si="0"/>
        <v>9</v>
      </c>
      <c r="B14" s="23" t="str">
        <f>L14&amp;" + 11 = ____"</f>
        <v>35 + 11 = ____</v>
      </c>
      <c r="C14" s="24"/>
      <c r="D14" s="19">
        <f t="shared" si="1"/>
        <v>34</v>
      </c>
      <c r="E14" s="23" t="str">
        <f>N14&amp;" - 10 = ____"</f>
        <v>190 - 10 = ____</v>
      </c>
      <c r="F14" s="9"/>
      <c r="G14" s="14"/>
      <c r="H14" s="16">
        <f>+L14+11</f>
        <v>46</v>
      </c>
      <c r="I14" s="17">
        <f>+N14-10</f>
        <v>180</v>
      </c>
      <c r="L14" s="1">
        <f ca="1">RANDBETWEEN(2,6)*10+5</f>
        <v>35</v>
      </c>
      <c r="N14" s="1">
        <f ca="1">RANDBETWEEN(11,19)*10</f>
        <v>190</v>
      </c>
    </row>
    <row r="15" spans="1:17" ht="22.5" customHeight="1">
      <c r="A15" s="19">
        <f t="shared" si="0"/>
        <v>10</v>
      </c>
      <c r="B15" s="23" t="str">
        <f>L15&amp;" unités et 4 dizaines : ____"</f>
        <v>3 unités et 4 dizaines : ____</v>
      </c>
      <c r="C15" s="24"/>
      <c r="D15" s="19">
        <f t="shared" si="1"/>
        <v>35</v>
      </c>
      <c r="E15" s="23" t="str">
        <f>"10 + "&amp;N15&amp;" = ____"</f>
        <v>10 + 91 = ____</v>
      </c>
      <c r="F15" s="9"/>
      <c r="G15" s="14"/>
      <c r="H15" s="16">
        <f>40+L15</f>
        <v>43</v>
      </c>
      <c r="I15" s="17">
        <f>+N15+10</f>
        <v>101</v>
      </c>
      <c r="L15" s="1">
        <f ca="1">RANDBETWEEN(2,9)</f>
        <v>3</v>
      </c>
      <c r="N15" s="1">
        <f ca="1">RANDBETWEEN(91,99)</f>
        <v>91</v>
      </c>
      <c r="Q15" s="1"/>
    </row>
    <row r="16" spans="1:17" ht="22.5" customHeight="1">
      <c r="A16" s="19">
        <f t="shared" si="0"/>
        <v>11</v>
      </c>
      <c r="B16" s="23" t="str">
        <f>L16&amp;" pour aller à 10 = ____"</f>
        <v>5 pour aller à 10 = ____</v>
      </c>
      <c r="C16" s="24"/>
      <c r="D16" s="19">
        <f t="shared" si="1"/>
        <v>36</v>
      </c>
      <c r="E16" s="23" t="str">
        <f>+N16&amp;" + 42 = ____"</f>
        <v>14 + 42 = ____</v>
      </c>
      <c r="F16" s="9"/>
      <c r="G16" s="14"/>
      <c r="H16" s="16">
        <f>10-L16</f>
        <v>5</v>
      </c>
      <c r="I16" s="17">
        <f>+N16+42</f>
        <v>56</v>
      </c>
      <c r="L16" s="1">
        <f ca="1">RANDBETWEEN(1,8)</f>
        <v>5</v>
      </c>
      <c r="N16" s="1">
        <f ca="1">RANDBETWEEN(1,5)*10+4</f>
        <v>14</v>
      </c>
      <c r="Q16" s="1"/>
    </row>
    <row r="17" spans="1:14" ht="22.5" customHeight="1">
      <c r="A17" s="19">
        <f t="shared" si="0"/>
        <v>12</v>
      </c>
      <c r="B17" s="23" t="str">
        <f>"40 + "&amp;L17&amp;" = ____"</f>
        <v>40 + 30 = ____</v>
      </c>
      <c r="C17" s="24"/>
      <c r="D17" s="19">
        <f t="shared" si="1"/>
        <v>37</v>
      </c>
      <c r="E17" s="23" t="str">
        <f>"Le quart de "&amp;N17&amp;" : ____"</f>
        <v>Le quart de 8 : ____</v>
      </c>
      <c r="F17" s="9"/>
      <c r="G17" s="14"/>
      <c r="H17" s="16">
        <f>+L17+40</f>
        <v>70</v>
      </c>
      <c r="I17" s="17">
        <f>+N17/4</f>
        <v>2</v>
      </c>
      <c r="L17" s="1">
        <f ca="1">RANDBETWEEN(2,9)*10</f>
        <v>30</v>
      </c>
      <c r="N17" s="1">
        <f ca="1">RANDBETWEEN(2,5)*4</f>
        <v>8</v>
      </c>
    </row>
    <row r="18" spans="1:14" ht="22.5" customHeight="1">
      <c r="A18" s="19">
        <f t="shared" si="0"/>
        <v>13</v>
      </c>
      <c r="B18" s="23" t="str">
        <f>"La moitié de "&amp;L8+4&amp;" : ____"</f>
        <v>La moitié de 14 : ____</v>
      </c>
      <c r="C18" s="24"/>
      <c r="D18" s="19">
        <f t="shared" si="1"/>
        <v>38</v>
      </c>
      <c r="E18" s="23" t="str">
        <f>N18&amp;" dizaines et 1 unité : ____"</f>
        <v>15 dizaines et 1 unité : ____</v>
      </c>
      <c r="F18" s="9"/>
      <c r="G18" s="14"/>
      <c r="H18" s="16">
        <f>+(L8+4)/2</f>
        <v>7</v>
      </c>
      <c r="I18" s="17">
        <f>+N18*10+1</f>
        <v>151</v>
      </c>
      <c r="N18" s="1">
        <f ca="1">RANDBETWEEN(10,19)</f>
        <v>15</v>
      </c>
    </row>
    <row r="19" spans="1:14" ht="22.5" customHeight="1">
      <c r="A19" s="19">
        <f t="shared" si="0"/>
        <v>14</v>
      </c>
      <c r="B19" s="23" t="str">
        <f>L19&amp;" + 9 = ____"</f>
        <v>47 + 9 = ____</v>
      </c>
      <c r="C19" s="24"/>
      <c r="D19" s="19">
        <f t="shared" si="1"/>
        <v>39</v>
      </c>
      <c r="E19" s="23" t="str">
        <f>N19&amp;" + 9 = ____"</f>
        <v>110 + 9 = ____</v>
      </c>
      <c r="F19" s="9"/>
      <c r="G19" s="14"/>
      <c r="H19" s="16">
        <f>+L19+9</f>
        <v>56</v>
      </c>
      <c r="I19" s="17">
        <f>+N19+9</f>
        <v>119</v>
      </c>
      <c r="L19" s="1">
        <f ca="1">RANDBETWEEN(1,5)*10+7</f>
        <v>47</v>
      </c>
      <c r="N19" s="1">
        <f ca="1">RANDBETWEEN(101,305)</f>
        <v>110</v>
      </c>
    </row>
    <row r="20" spans="1:14" ht="22.5" customHeight="1">
      <c r="A20" s="19">
        <f t="shared" si="0"/>
        <v>15</v>
      </c>
      <c r="B20" s="23" t="str">
        <f>"Le double de "&amp;L8+4&amp;" : ____"</f>
        <v>Le double de 14 : ____</v>
      </c>
      <c r="C20" s="24"/>
      <c r="D20" s="19">
        <f t="shared" si="1"/>
        <v>40</v>
      </c>
      <c r="E20" s="23" t="str">
        <f>N20&amp;" + "&amp;N20&amp;" = ____"</f>
        <v>11 + 11 = ____</v>
      </c>
      <c r="F20" s="9"/>
      <c r="G20" s="14"/>
      <c r="H20" s="16">
        <f>+H18*4</f>
        <v>28</v>
      </c>
      <c r="I20" s="17">
        <f>+N20*2</f>
        <v>22</v>
      </c>
      <c r="N20" s="1">
        <f ca="1">RANDBETWEEN(11,20)</f>
        <v>11</v>
      </c>
    </row>
    <row r="21" spans="1:14" ht="22.5" customHeight="1">
      <c r="A21" s="19">
        <f t="shared" si="0"/>
        <v>16</v>
      </c>
      <c r="B21" s="23" t="str">
        <f>L21&amp;" - 10 = ____"</f>
        <v>30 - 10 = ____</v>
      </c>
      <c r="C21" s="24"/>
      <c r="D21" s="19">
        <f t="shared" si="1"/>
        <v>41</v>
      </c>
      <c r="E21" s="23" t="str">
        <f>N21&amp;" centaines et 3 unités : ____"</f>
        <v>7 centaines et 3 unités : ____</v>
      </c>
      <c r="F21" s="9"/>
      <c r="G21" s="14"/>
      <c r="H21" s="16">
        <f>+L21-10</f>
        <v>20</v>
      </c>
      <c r="I21" s="17">
        <f>+N21*100+3</f>
        <v>703</v>
      </c>
      <c r="L21" s="1">
        <f ca="1">RANDBETWEEN(2,9)*10</f>
        <v>30</v>
      </c>
      <c r="N21" s="1">
        <f ca="1">RANDBETWEEN(2,9)</f>
        <v>7</v>
      </c>
    </row>
    <row r="22" spans="1:14" ht="22.5" customHeight="1">
      <c r="A22" s="19">
        <f t="shared" si="0"/>
        <v>17</v>
      </c>
      <c r="B22" s="23" t="str">
        <f>L22&amp;" dizaines : ____"</f>
        <v>3 dizaines : ____</v>
      </c>
      <c r="C22" s="24"/>
      <c r="D22" s="19">
        <f t="shared" si="1"/>
        <v>42</v>
      </c>
      <c r="E22" s="23" t="str">
        <f>N22&amp;" pour aller à 30 = ____"</f>
        <v>16 pour aller à 30 = ____</v>
      </c>
      <c r="F22" s="9"/>
      <c r="G22" s="14"/>
      <c r="H22" s="16">
        <f>+L22*10</f>
        <v>30</v>
      </c>
      <c r="I22" s="17">
        <f>30-N22</f>
        <v>14</v>
      </c>
      <c r="L22" s="1">
        <f ca="1">RANDBETWEEN(2,10)</f>
        <v>3</v>
      </c>
      <c r="N22" s="1">
        <f ca="1">RANDBETWEEN(11,19)</f>
        <v>16</v>
      </c>
    </row>
    <row r="23" spans="1:14" ht="22.5" customHeight="1">
      <c r="A23" s="19">
        <f t="shared" si="0"/>
        <v>18</v>
      </c>
      <c r="B23" s="23" t="str">
        <f>L23&amp;" + 11 = ____"</f>
        <v>42 + 11 = ____</v>
      </c>
      <c r="C23" s="24"/>
      <c r="D23" s="19">
        <f t="shared" si="1"/>
        <v>43</v>
      </c>
      <c r="E23" s="23" t="str">
        <f>"Le quart de "&amp;N23&amp;" : ____"</f>
        <v>Le quart de 16 : ____</v>
      </c>
      <c r="F23" s="9"/>
      <c r="G23" s="14"/>
      <c r="H23" s="16">
        <f>+L23+11</f>
        <v>53</v>
      </c>
      <c r="I23" s="17">
        <f>+N23/4</f>
        <v>4</v>
      </c>
      <c r="L23" s="1">
        <f ca="1">RANDBETWEEN(2,6)*10+2</f>
        <v>42</v>
      </c>
      <c r="N23" s="1">
        <f ca="1">RANDBETWEEN(2,5)*4</f>
        <v>16</v>
      </c>
    </row>
    <row r="24" spans="1:14" ht="22.5" customHeight="1">
      <c r="A24" s="19">
        <f t="shared" si="0"/>
        <v>19</v>
      </c>
      <c r="B24" s="23" t="str">
        <f>L24&amp;" + "&amp;L24&amp;" = ____"</f>
        <v>10 + 10 = ____</v>
      </c>
      <c r="C24" s="24"/>
      <c r="D24" s="19">
        <f t="shared" si="1"/>
        <v>44</v>
      </c>
      <c r="E24" s="23" t="str">
        <f>"La moitié de "&amp;N24&amp;" : ____"</f>
        <v>La moitié de 28 : ____</v>
      </c>
      <c r="F24" s="9"/>
      <c r="G24" s="14"/>
      <c r="H24" s="16">
        <f>+L24*2</f>
        <v>20</v>
      </c>
      <c r="I24" s="17">
        <f>+N24/2</f>
        <v>14</v>
      </c>
      <c r="L24" s="1">
        <f ca="1">RANDBETWEEN(1,10)</f>
        <v>10</v>
      </c>
      <c r="N24" s="1">
        <f ca="1">RANDBETWEEN(11,20)*2</f>
        <v>28</v>
      </c>
    </row>
    <row r="25" spans="1:14" ht="22.5" customHeight="1">
      <c r="A25" s="19">
        <f t="shared" si="0"/>
        <v>20</v>
      </c>
      <c r="B25" s="23" t="str">
        <f>+L25&amp;" + 23 = ____"</f>
        <v>54 + 23 = ____</v>
      </c>
      <c r="C25" s="24"/>
      <c r="D25" s="19">
        <f t="shared" si="1"/>
        <v>45</v>
      </c>
      <c r="E25" s="23" t="str">
        <f>N25&amp;" dizaines : ____"</f>
        <v>19 dizaines : ____</v>
      </c>
      <c r="F25" s="9"/>
      <c r="G25" s="14"/>
      <c r="H25" s="16">
        <f>+L25+23</f>
        <v>77</v>
      </c>
      <c r="I25" s="17">
        <f>+N25*10</f>
        <v>190</v>
      </c>
      <c r="L25" s="1">
        <f ca="1">RANDBETWEEN(1,5)*10+4</f>
        <v>54</v>
      </c>
      <c r="N25" s="1">
        <f ca="1">RANDBETWEEN(11,19)</f>
        <v>19</v>
      </c>
    </row>
    <row r="26" spans="1:14" ht="22.5" customHeight="1">
      <c r="A26" s="19">
        <f t="shared" si="0"/>
        <v>21</v>
      </c>
      <c r="B26" s="23" t="str">
        <f>"20 + "&amp;L26&amp;" = ____"</f>
        <v>20 + 69 = ____</v>
      </c>
      <c r="C26" s="24"/>
      <c r="D26" s="19">
        <f t="shared" si="1"/>
        <v>46</v>
      </c>
      <c r="E26" s="23" t="str">
        <f>"10 + "&amp;N26&amp;" = ____"</f>
        <v>10 + 96 = ____</v>
      </c>
      <c r="F26" s="10"/>
      <c r="G26" s="15"/>
      <c r="H26" s="16">
        <f>+L26+20</f>
        <v>89</v>
      </c>
      <c r="I26" s="17">
        <f>+N26+10</f>
        <v>106</v>
      </c>
      <c r="L26" s="1">
        <f ca="1">RANDBETWEEN(21,79)</f>
        <v>69</v>
      </c>
      <c r="N26" s="1">
        <f ca="1">RANDBETWEEN(91,99)</f>
        <v>96</v>
      </c>
    </row>
    <row r="27" spans="1:14" ht="22.5" customHeight="1">
      <c r="A27" s="19">
        <f t="shared" si="0"/>
        <v>22</v>
      </c>
      <c r="B27" s="23" t="str">
        <f>L27&amp;" unités : ____"</f>
        <v>15 unités : ____</v>
      </c>
      <c r="C27" s="24"/>
      <c r="D27" s="19">
        <f t="shared" si="1"/>
        <v>47</v>
      </c>
      <c r="E27" s="23" t="str">
        <f>N27&amp;" - 20 = ____"</f>
        <v>110 - 20 = ____</v>
      </c>
      <c r="F27" s="10"/>
      <c r="G27" s="15"/>
      <c r="H27" s="16">
        <f>+L27</f>
        <v>15</v>
      </c>
      <c r="I27" s="17">
        <f>+N27-20</f>
        <v>90</v>
      </c>
      <c r="L27" s="1">
        <f ca="1">RANDBETWEEN(13,99)</f>
        <v>15</v>
      </c>
      <c r="N27" s="1">
        <f ca="1">RANDBETWEEN(9,19)*10</f>
        <v>110</v>
      </c>
    </row>
    <row r="28" spans="1:14" ht="22.5" customHeight="1">
      <c r="A28" s="19">
        <f t="shared" si="0"/>
        <v>23</v>
      </c>
      <c r="B28" s="23" t="str">
        <f>"La moitié de "&amp;L28&amp;" : ____"</f>
        <v>La moitié de 16 : ____</v>
      </c>
      <c r="C28" s="24"/>
      <c r="D28" s="19">
        <f t="shared" si="1"/>
        <v>48</v>
      </c>
      <c r="E28" s="23" t="str">
        <f>"Le triple de "&amp;N28&amp;" : ____"</f>
        <v>Le triple de 10 : ____</v>
      </c>
      <c r="F28" s="10"/>
      <c r="G28" s="15"/>
      <c r="H28" s="16">
        <f>+L28/2</f>
        <v>8</v>
      </c>
      <c r="I28" s="17">
        <f>+N28*3</f>
        <v>30</v>
      </c>
      <c r="L28" s="1">
        <f ca="1">RANDBETWEEN(1,5)*4</f>
        <v>16</v>
      </c>
      <c r="N28" s="1">
        <f ca="1">RANDBETWEEN(6,10)</f>
        <v>10</v>
      </c>
    </row>
    <row r="29" spans="1:14" ht="22.5" customHeight="1">
      <c r="A29" s="19">
        <f t="shared" si="0"/>
        <v>24</v>
      </c>
      <c r="B29" s="23" t="str">
        <f>L29&amp;" pour aller à 30 = ____"</f>
        <v>23 pour aller à 30 = ____</v>
      </c>
      <c r="C29" s="24"/>
      <c r="D29" s="19">
        <f t="shared" si="1"/>
        <v>49</v>
      </c>
      <c r="E29" s="23" t="str">
        <f>N29&amp;" dizaines et 2 centaines : ____"</f>
        <v>5 dizaines et 2 centaines : ____</v>
      </c>
      <c r="F29" s="10"/>
      <c r="G29" s="15"/>
      <c r="H29" s="16">
        <f>30-L29</f>
        <v>7</v>
      </c>
      <c r="I29" s="17">
        <f>200+N29*10</f>
        <v>250</v>
      </c>
      <c r="L29" s="1">
        <f ca="1">RANDBETWEEN(21,28)</f>
        <v>23</v>
      </c>
      <c r="N29" s="1">
        <f ca="1">RANDBETWEEN(1,9)</f>
        <v>5</v>
      </c>
    </row>
    <row r="30" spans="1:14" ht="22.5" customHeight="1">
      <c r="A30" s="19">
        <f t="shared" si="0"/>
        <v>25</v>
      </c>
      <c r="B30" s="23" t="str">
        <f>"60 + "&amp;L30&amp;" = ____"</f>
        <v>60 + 80 = ____</v>
      </c>
      <c r="C30" s="24"/>
      <c r="D30" s="19">
        <f t="shared" si="1"/>
        <v>50</v>
      </c>
      <c r="E30" s="23" t="str">
        <f>N30&amp;" - 9 = ____"</f>
        <v>136 - 9 = ____</v>
      </c>
      <c r="F30" s="10"/>
      <c r="G30" s="15"/>
      <c r="H30" s="16">
        <f>+L30+60</f>
        <v>140</v>
      </c>
      <c r="I30" s="17">
        <f>+N30-9</f>
        <v>127</v>
      </c>
      <c r="L30" s="1">
        <f ca="1">RANDBETWEEN(2,9)*10</f>
        <v>80</v>
      </c>
      <c r="N30" s="1">
        <f ca="1">RANDBETWEEN(11,19)*10+6</f>
        <v>136</v>
      </c>
    </row>
    <row r="31" spans="1:7" ht="15">
      <c r="A31" s="20"/>
      <c r="B31" s="5"/>
      <c r="C31" s="4"/>
      <c r="D31" s="6"/>
      <c r="E31" s="5"/>
      <c r="F31" s="5"/>
      <c r="G31" s="13"/>
    </row>
    <row r="32" spans="1:7" ht="15">
      <c r="A32" s="20"/>
      <c r="B32" s="5"/>
      <c r="C32" s="5"/>
      <c r="D32" s="6"/>
      <c r="E32" s="5"/>
      <c r="F32" s="5"/>
      <c r="G32" s="13"/>
    </row>
    <row r="33" spans="1:7" ht="15">
      <c r="A33" s="21"/>
      <c r="B33" s="5"/>
      <c r="C33" s="5"/>
      <c r="D33" s="6"/>
      <c r="E33" s="5"/>
      <c r="F33" s="5"/>
      <c r="G33" s="13"/>
    </row>
    <row r="34" spans="1:7" ht="15">
      <c r="A34" s="25"/>
      <c r="B34" s="25"/>
      <c r="C34" s="5"/>
      <c r="D34" s="6"/>
      <c r="E34" s="5"/>
      <c r="F34" s="5"/>
      <c r="G34" s="13"/>
    </row>
    <row r="35" spans="1:7" ht="15">
      <c r="A35" s="25"/>
      <c r="B35" s="25"/>
      <c r="C35" s="5"/>
      <c r="D35" s="6"/>
      <c r="E35" s="5"/>
      <c r="F35" s="5"/>
      <c r="G35" s="13"/>
    </row>
    <row r="36" spans="1:7" ht="15">
      <c r="A36" s="29"/>
      <c r="B36" s="29"/>
      <c r="C36" s="5"/>
      <c r="D36" s="6"/>
      <c r="E36" s="5"/>
      <c r="F36" s="5"/>
      <c r="G36" s="13"/>
    </row>
    <row r="37" spans="1:7" ht="15">
      <c r="A37" s="25"/>
      <c r="B37" s="25"/>
      <c r="C37" s="5"/>
      <c r="D37" s="6"/>
      <c r="E37" s="5"/>
      <c r="F37" s="5"/>
      <c r="G37" s="13"/>
    </row>
    <row r="38" spans="1:7" ht="15">
      <c r="A38" s="25"/>
      <c r="B38" s="25"/>
      <c r="C38" s="5"/>
      <c r="D38" s="6"/>
      <c r="E38" s="5"/>
      <c r="F38" s="5"/>
      <c r="G38" s="13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  <row r="194" ht="15">
      <c r="D194" s="7"/>
    </row>
    <row r="195" ht="15">
      <c r="D195" s="7"/>
    </row>
    <row r="196" ht="15">
      <c r="D196" s="7"/>
    </row>
    <row r="197" ht="15">
      <c r="D197" s="7"/>
    </row>
    <row r="198" ht="15">
      <c r="D198" s="7"/>
    </row>
    <row r="199" ht="15">
      <c r="D199" s="7"/>
    </row>
    <row r="200" ht="15">
      <c r="D200" s="7"/>
    </row>
    <row r="201" ht="15">
      <c r="D201" s="7"/>
    </row>
    <row r="202" ht="15">
      <c r="D202" s="7"/>
    </row>
    <row r="203" ht="15">
      <c r="D203" s="7"/>
    </row>
    <row r="204" ht="15">
      <c r="D204" s="7"/>
    </row>
    <row r="205" ht="15">
      <c r="D205" s="7"/>
    </row>
    <row r="206" ht="15">
      <c r="D206" s="7"/>
    </row>
    <row r="207" ht="15">
      <c r="D207" s="7"/>
    </row>
    <row r="208" ht="15">
      <c r="D208" s="7"/>
    </row>
    <row r="209" ht="15">
      <c r="D209" s="7"/>
    </row>
    <row r="210" ht="15">
      <c r="D210" s="7"/>
    </row>
    <row r="211" ht="15">
      <c r="D211" s="7"/>
    </row>
    <row r="212" ht="15">
      <c r="D212" s="7"/>
    </row>
    <row r="213" ht="15">
      <c r="D213" s="7"/>
    </row>
    <row r="214" ht="15">
      <c r="D214" s="7"/>
    </row>
    <row r="215" ht="15">
      <c r="D215" s="7"/>
    </row>
    <row r="216" ht="15">
      <c r="D216" s="7"/>
    </row>
    <row r="217" ht="15">
      <c r="D217" s="7"/>
    </row>
    <row r="218" ht="15">
      <c r="D218" s="7"/>
    </row>
    <row r="219" ht="15">
      <c r="D219" s="7"/>
    </row>
    <row r="220" ht="15">
      <c r="D220" s="7"/>
    </row>
    <row r="221" ht="15">
      <c r="D221" s="7"/>
    </row>
    <row r="222" ht="15">
      <c r="D222" s="7"/>
    </row>
    <row r="223" ht="15">
      <c r="D223" s="7"/>
    </row>
    <row r="224" ht="15">
      <c r="D224" s="7"/>
    </row>
    <row r="225" ht="15">
      <c r="D225" s="7"/>
    </row>
    <row r="226" ht="15">
      <c r="D226" s="7"/>
    </row>
    <row r="227" ht="15">
      <c r="D227" s="7"/>
    </row>
    <row r="228" ht="15">
      <c r="D228" s="7"/>
    </row>
    <row r="229" ht="15">
      <c r="D229" s="7"/>
    </row>
    <row r="230" ht="15">
      <c r="D230" s="7"/>
    </row>
    <row r="231" ht="15">
      <c r="D231" s="7"/>
    </row>
    <row r="232" ht="15">
      <c r="D232" s="7"/>
    </row>
    <row r="233" ht="15">
      <c r="D233" s="7"/>
    </row>
    <row r="234" ht="15">
      <c r="D234" s="7"/>
    </row>
    <row r="235" ht="15">
      <c r="D235" s="7"/>
    </row>
    <row r="236" ht="15">
      <c r="D236" s="7"/>
    </row>
    <row r="237" ht="15">
      <c r="D237" s="7"/>
    </row>
    <row r="238" ht="15">
      <c r="D238" s="7"/>
    </row>
    <row r="239" ht="15">
      <c r="D239" s="7"/>
    </row>
    <row r="240" ht="15">
      <c r="D240" s="7"/>
    </row>
    <row r="241" ht="15">
      <c r="D241" s="7"/>
    </row>
    <row r="242" ht="15">
      <c r="D242" s="7"/>
    </row>
    <row r="243" ht="15">
      <c r="D243" s="7"/>
    </row>
    <row r="244" ht="15">
      <c r="D244" s="7"/>
    </row>
    <row r="245" ht="15">
      <c r="D245" s="7"/>
    </row>
    <row r="246" ht="15">
      <c r="D246" s="7"/>
    </row>
    <row r="247" ht="15">
      <c r="D247" s="7"/>
    </row>
    <row r="248" ht="15">
      <c r="D248" s="7"/>
    </row>
    <row r="249" ht="15">
      <c r="D249" s="7"/>
    </row>
    <row r="250" ht="15">
      <c r="D250" s="7"/>
    </row>
    <row r="251" ht="15">
      <c r="D251" s="7"/>
    </row>
    <row r="252" ht="15">
      <c r="D252" s="7"/>
    </row>
    <row r="253" ht="15">
      <c r="D253" s="7"/>
    </row>
    <row r="254" ht="15">
      <c r="D254" s="7"/>
    </row>
    <row r="255" ht="15">
      <c r="D255" s="7"/>
    </row>
    <row r="256" ht="15">
      <c r="D256" s="7"/>
    </row>
    <row r="257" ht="15">
      <c r="D257" s="7"/>
    </row>
    <row r="258" ht="15">
      <c r="D258" s="7"/>
    </row>
    <row r="259" ht="15">
      <c r="D259" s="7"/>
    </row>
    <row r="260" ht="15">
      <c r="D260" s="7"/>
    </row>
    <row r="261" ht="15">
      <c r="D261" s="7"/>
    </row>
    <row r="262" ht="15">
      <c r="D262" s="7"/>
    </row>
    <row r="263" ht="15">
      <c r="D263" s="7"/>
    </row>
    <row r="264" ht="15">
      <c r="D264" s="7"/>
    </row>
    <row r="265" ht="15">
      <c r="D265" s="7"/>
    </row>
    <row r="266" ht="15">
      <c r="D266" s="7"/>
    </row>
    <row r="267" ht="15">
      <c r="D267" s="7"/>
    </row>
    <row r="268" ht="15">
      <c r="D268" s="7"/>
    </row>
    <row r="269" ht="15">
      <c r="D269" s="7"/>
    </row>
    <row r="270" ht="15">
      <c r="D270" s="7"/>
    </row>
    <row r="271" ht="15">
      <c r="D271" s="7"/>
    </row>
    <row r="272" ht="15">
      <c r="D272" s="7"/>
    </row>
    <row r="273" ht="15">
      <c r="D273" s="7"/>
    </row>
    <row r="274" ht="15">
      <c r="D274" s="7"/>
    </row>
    <row r="275" ht="15">
      <c r="D275" s="7"/>
    </row>
    <row r="276" ht="15">
      <c r="D276" s="7"/>
    </row>
    <row r="277" ht="15">
      <c r="D277" s="7"/>
    </row>
    <row r="278" ht="15">
      <c r="D278" s="7"/>
    </row>
    <row r="279" ht="15">
      <c r="D279" s="7"/>
    </row>
    <row r="280" ht="15">
      <c r="D280" s="7"/>
    </row>
    <row r="281" ht="15">
      <c r="D281" s="7"/>
    </row>
    <row r="282" ht="15">
      <c r="D282" s="7"/>
    </row>
    <row r="283" ht="15">
      <c r="D283" s="7"/>
    </row>
    <row r="284" ht="15">
      <c r="D284" s="7"/>
    </row>
    <row r="285" ht="15">
      <c r="D285" s="7"/>
    </row>
    <row r="286" ht="15">
      <c r="D286" s="7"/>
    </row>
    <row r="287" ht="15">
      <c r="D287" s="7"/>
    </row>
    <row r="288" ht="15">
      <c r="D288" s="7"/>
    </row>
    <row r="289" ht="15">
      <c r="D289" s="7"/>
    </row>
    <row r="290" ht="15">
      <c r="D290" s="7"/>
    </row>
    <row r="291" ht="15">
      <c r="D291" s="7"/>
    </row>
    <row r="292" ht="15">
      <c r="D292" s="7"/>
    </row>
    <row r="293" ht="15">
      <c r="D293" s="7"/>
    </row>
    <row r="294" ht="15">
      <c r="D294" s="7"/>
    </row>
    <row r="295" ht="15">
      <c r="D295" s="7"/>
    </row>
    <row r="296" ht="15">
      <c r="D296" s="7"/>
    </row>
    <row r="297" ht="15">
      <c r="D297" s="7"/>
    </row>
    <row r="298" ht="15">
      <c r="D298" s="7"/>
    </row>
    <row r="299" ht="15">
      <c r="D299" s="7"/>
    </row>
    <row r="300" ht="15">
      <c r="D300" s="7"/>
    </row>
    <row r="301" ht="15">
      <c r="D301" s="7"/>
    </row>
    <row r="302" ht="15">
      <c r="D302" s="7"/>
    </row>
    <row r="303" ht="15">
      <c r="D303" s="7"/>
    </row>
    <row r="304" ht="15">
      <c r="D304" s="7"/>
    </row>
    <row r="305" ht="15">
      <c r="D305" s="7"/>
    </row>
    <row r="306" ht="15">
      <c r="D306" s="7"/>
    </row>
    <row r="307" ht="15">
      <c r="D307" s="7"/>
    </row>
    <row r="308" ht="15">
      <c r="D308" s="7"/>
    </row>
    <row r="309" ht="15">
      <c r="D309" s="7"/>
    </row>
    <row r="310" ht="15">
      <c r="D310" s="7"/>
    </row>
    <row r="311" ht="15">
      <c r="D311" s="7"/>
    </row>
    <row r="312" ht="15">
      <c r="D312" s="7"/>
    </row>
    <row r="313" ht="15">
      <c r="D313" s="7"/>
    </row>
    <row r="314" ht="15">
      <c r="D314" s="7"/>
    </row>
    <row r="315" ht="15">
      <c r="D315" s="7"/>
    </row>
    <row r="316" ht="15">
      <c r="D316" s="7"/>
    </row>
    <row r="317" ht="15">
      <c r="D317" s="7"/>
    </row>
    <row r="318" ht="15">
      <c r="D318" s="7"/>
    </row>
    <row r="319" ht="15">
      <c r="D319" s="7"/>
    </row>
    <row r="320" ht="15">
      <c r="D320" s="7"/>
    </row>
    <row r="321" ht="15">
      <c r="D321" s="7"/>
    </row>
    <row r="322" ht="15">
      <c r="D322" s="7"/>
    </row>
    <row r="323" ht="15">
      <c r="D323" s="7"/>
    </row>
    <row r="324" ht="15">
      <c r="D324" s="7"/>
    </row>
    <row r="325" ht="15">
      <c r="D325" s="7"/>
    </row>
    <row r="326" ht="15">
      <c r="D326" s="7"/>
    </row>
    <row r="327" ht="15">
      <c r="D327" s="7"/>
    </row>
    <row r="328" ht="15">
      <c r="D328" s="7"/>
    </row>
    <row r="329" ht="15">
      <c r="D329" s="7"/>
    </row>
    <row r="330" ht="15">
      <c r="D330" s="7"/>
    </row>
    <row r="331" ht="15">
      <c r="D331" s="7"/>
    </row>
    <row r="332" ht="15">
      <c r="D332" s="7"/>
    </row>
    <row r="333" ht="15">
      <c r="D333" s="7"/>
    </row>
    <row r="334" ht="15">
      <c r="D334" s="7"/>
    </row>
    <row r="335" ht="15">
      <c r="D335" s="7"/>
    </row>
    <row r="336" ht="15">
      <c r="D336" s="7"/>
    </row>
    <row r="337" ht="15">
      <c r="D337" s="7"/>
    </row>
    <row r="338" ht="15">
      <c r="D338" s="7"/>
    </row>
    <row r="339" ht="15">
      <c r="D339" s="7"/>
    </row>
    <row r="340" ht="15">
      <c r="D340" s="7"/>
    </row>
    <row r="341" ht="15">
      <c r="D341" s="7"/>
    </row>
    <row r="342" ht="15">
      <c r="D342" s="7"/>
    </row>
    <row r="343" ht="15">
      <c r="D343" s="7"/>
    </row>
    <row r="344" ht="15">
      <c r="D344" s="7"/>
    </row>
    <row r="345" ht="15">
      <c r="D345" s="7"/>
    </row>
    <row r="346" ht="15">
      <c r="D346" s="7"/>
    </row>
    <row r="347" ht="15">
      <c r="D347" s="7"/>
    </row>
    <row r="348" ht="15">
      <c r="D348" s="7"/>
    </row>
    <row r="349" ht="15">
      <c r="D349" s="7"/>
    </row>
    <row r="350" ht="15">
      <c r="D350" s="7"/>
    </row>
    <row r="351" ht="15">
      <c r="D351" s="7"/>
    </row>
    <row r="352" ht="15">
      <c r="D352" s="7"/>
    </row>
    <row r="353" ht="15">
      <c r="D353" s="7"/>
    </row>
    <row r="354" ht="15">
      <c r="D354" s="7"/>
    </row>
    <row r="355" ht="15">
      <c r="D355" s="7"/>
    </row>
    <row r="356" ht="15">
      <c r="D356" s="7"/>
    </row>
    <row r="357" ht="15">
      <c r="D357" s="7"/>
    </row>
    <row r="358" ht="15">
      <c r="D358" s="7"/>
    </row>
    <row r="359" ht="15">
      <c r="D359" s="7"/>
    </row>
    <row r="360" ht="15">
      <c r="D360" s="7"/>
    </row>
    <row r="361" ht="15">
      <c r="D361" s="7"/>
    </row>
    <row r="362" ht="15">
      <c r="D362" s="7"/>
    </row>
    <row r="363" ht="15">
      <c r="D363" s="7"/>
    </row>
    <row r="364" ht="15">
      <c r="D364" s="7"/>
    </row>
    <row r="365" ht="15">
      <c r="D365" s="7"/>
    </row>
    <row r="366" ht="15">
      <c r="D366" s="7"/>
    </row>
    <row r="367" ht="15">
      <c r="D367" s="7"/>
    </row>
    <row r="368" ht="15">
      <c r="D368" s="7"/>
    </row>
    <row r="369" ht="15">
      <c r="D369" s="7"/>
    </row>
    <row r="370" ht="15">
      <c r="D370" s="7"/>
    </row>
    <row r="371" ht="15">
      <c r="D371" s="7"/>
    </row>
    <row r="372" ht="15">
      <c r="D372" s="7"/>
    </row>
    <row r="373" ht="15">
      <c r="D373" s="7"/>
    </row>
    <row r="374" ht="15">
      <c r="D374" s="7"/>
    </row>
    <row r="375" ht="15">
      <c r="D375" s="7"/>
    </row>
    <row r="376" ht="15">
      <c r="D376" s="7"/>
    </row>
    <row r="377" ht="15">
      <c r="D377" s="7"/>
    </row>
    <row r="378" ht="15">
      <c r="D378" s="7"/>
    </row>
    <row r="379" ht="15">
      <c r="D379" s="7"/>
    </row>
    <row r="380" ht="15">
      <c r="D380" s="7"/>
    </row>
    <row r="381" ht="15">
      <c r="D381" s="7"/>
    </row>
    <row r="382" ht="15">
      <c r="D382" s="7"/>
    </row>
    <row r="383" ht="15">
      <c r="D383" s="7"/>
    </row>
    <row r="384" ht="15">
      <c r="D384" s="7"/>
    </row>
    <row r="385" ht="15">
      <c r="D385" s="7"/>
    </row>
    <row r="386" ht="15">
      <c r="D386" s="7"/>
    </row>
    <row r="387" ht="15">
      <c r="D387" s="7"/>
    </row>
    <row r="388" ht="15">
      <c r="D388" s="7"/>
    </row>
    <row r="389" ht="15">
      <c r="D389" s="7"/>
    </row>
    <row r="390" ht="15">
      <c r="D390" s="7"/>
    </row>
    <row r="391" ht="15">
      <c r="D391" s="7"/>
    </row>
    <row r="392" ht="15">
      <c r="D392" s="7"/>
    </row>
    <row r="393" ht="15">
      <c r="D393" s="7"/>
    </row>
    <row r="394" ht="15">
      <c r="D394" s="7"/>
    </row>
    <row r="395" ht="15">
      <c r="D395" s="7"/>
    </row>
    <row r="396" ht="15">
      <c r="D396" s="7"/>
    </row>
    <row r="397" ht="15">
      <c r="D397" s="7"/>
    </row>
    <row r="398" ht="15">
      <c r="D398" s="7"/>
    </row>
    <row r="399" ht="15">
      <c r="D399" s="7"/>
    </row>
    <row r="400" ht="15">
      <c r="D400" s="7"/>
    </row>
    <row r="401" ht="15">
      <c r="D401" s="7"/>
    </row>
    <row r="402" ht="15">
      <c r="D402" s="7"/>
    </row>
    <row r="403" ht="15">
      <c r="D403" s="7"/>
    </row>
    <row r="404" ht="15">
      <c r="D404" s="7"/>
    </row>
    <row r="405" ht="15">
      <c r="D405" s="7"/>
    </row>
    <row r="406" ht="15">
      <c r="D406" s="7"/>
    </row>
    <row r="407" ht="15">
      <c r="D407" s="7"/>
    </row>
    <row r="408" ht="15">
      <c r="D408" s="7"/>
    </row>
    <row r="409" ht="15">
      <c r="D409" s="7"/>
    </row>
    <row r="410" ht="15">
      <c r="D410" s="7"/>
    </row>
    <row r="411" ht="15">
      <c r="D411" s="7"/>
    </row>
    <row r="412" ht="15">
      <c r="D412" s="7"/>
    </row>
    <row r="413" ht="15">
      <c r="D413" s="7"/>
    </row>
    <row r="414" ht="15">
      <c r="D414" s="7"/>
    </row>
    <row r="415" ht="15">
      <c r="D415" s="7"/>
    </row>
    <row r="416" ht="15">
      <c r="D416" s="7"/>
    </row>
    <row r="417" ht="15">
      <c r="D417" s="7"/>
    </row>
    <row r="418" ht="15">
      <c r="D418" s="7"/>
    </row>
    <row r="419" ht="15">
      <c r="D419" s="7"/>
    </row>
    <row r="420" ht="15">
      <c r="D420" s="7"/>
    </row>
    <row r="421" ht="15">
      <c r="D421" s="7"/>
    </row>
    <row r="422" ht="15">
      <c r="D422" s="7"/>
    </row>
    <row r="423" ht="15">
      <c r="D423" s="7"/>
    </row>
    <row r="424" ht="15">
      <c r="D424" s="7"/>
    </row>
    <row r="425" ht="15">
      <c r="D425" s="7"/>
    </row>
    <row r="426" ht="15">
      <c r="D426" s="7"/>
    </row>
    <row r="427" ht="15">
      <c r="D427" s="7"/>
    </row>
    <row r="428" ht="15">
      <c r="D428" s="7"/>
    </row>
    <row r="429" ht="15">
      <c r="D429" s="7"/>
    </row>
    <row r="430" ht="15">
      <c r="D430" s="7"/>
    </row>
    <row r="431" ht="15">
      <c r="D431" s="7"/>
    </row>
    <row r="432" ht="15">
      <c r="D432" s="7"/>
    </row>
    <row r="433" ht="15">
      <c r="D433" s="7"/>
    </row>
    <row r="434" ht="15">
      <c r="D434" s="7"/>
    </row>
    <row r="435" ht="15">
      <c r="D435" s="7"/>
    </row>
    <row r="436" ht="15">
      <c r="D436" s="7"/>
    </row>
    <row r="437" ht="15">
      <c r="D437" s="7"/>
    </row>
    <row r="438" ht="15">
      <c r="D438" s="7"/>
    </row>
    <row r="439" ht="15">
      <c r="D439" s="7"/>
    </row>
    <row r="440" ht="15">
      <c r="D440" s="7"/>
    </row>
    <row r="441" ht="15">
      <c r="D441" s="7"/>
    </row>
    <row r="442" ht="15">
      <c r="D442" s="7"/>
    </row>
    <row r="443" ht="15">
      <c r="D443" s="7"/>
    </row>
    <row r="444" ht="15">
      <c r="D444" s="7"/>
    </row>
    <row r="445" ht="15">
      <c r="D445" s="7"/>
    </row>
    <row r="446" ht="15">
      <c r="D446" s="7"/>
    </row>
    <row r="447" ht="15">
      <c r="D447" s="7"/>
    </row>
    <row r="448" ht="15">
      <c r="D448" s="7"/>
    </row>
    <row r="449" ht="15">
      <c r="D449" s="7"/>
    </row>
    <row r="450" ht="15">
      <c r="D450" s="7"/>
    </row>
    <row r="451" ht="15">
      <c r="D451" s="7"/>
    </row>
    <row r="452" ht="15">
      <c r="D452" s="7"/>
    </row>
    <row r="453" ht="15">
      <c r="D453" s="7"/>
    </row>
    <row r="454" ht="15">
      <c r="D454" s="7"/>
    </row>
    <row r="455" ht="15">
      <c r="D455" s="7"/>
    </row>
    <row r="456" ht="15">
      <c r="D456" s="7"/>
    </row>
    <row r="457" ht="15">
      <c r="D457" s="7"/>
    </row>
    <row r="458" ht="15">
      <c r="D458" s="7"/>
    </row>
    <row r="459" ht="15">
      <c r="D459" s="7"/>
    </row>
    <row r="460" ht="15">
      <c r="D460" s="7"/>
    </row>
    <row r="461" ht="15">
      <c r="D461" s="7"/>
    </row>
    <row r="462" ht="15">
      <c r="D462" s="7"/>
    </row>
    <row r="463" ht="15">
      <c r="D463" s="7"/>
    </row>
    <row r="464" ht="15">
      <c r="D464" s="7"/>
    </row>
    <row r="465" ht="15">
      <c r="D465" s="7"/>
    </row>
    <row r="466" ht="15">
      <c r="D466" s="7"/>
    </row>
    <row r="467" ht="15">
      <c r="D467" s="7"/>
    </row>
    <row r="468" ht="15">
      <c r="D468" s="7"/>
    </row>
    <row r="469" ht="15">
      <c r="D469" s="7"/>
    </row>
    <row r="470" ht="15">
      <c r="D470" s="7"/>
    </row>
    <row r="471" ht="15">
      <c r="D471" s="7"/>
    </row>
    <row r="472" ht="15">
      <c r="D472" s="7"/>
    </row>
    <row r="473" ht="15">
      <c r="D473" s="7"/>
    </row>
    <row r="474" ht="15">
      <c r="D474" s="7"/>
    </row>
    <row r="475" ht="15">
      <c r="D475" s="7"/>
    </row>
    <row r="476" ht="15">
      <c r="D476" s="7"/>
    </row>
    <row r="477" ht="15">
      <c r="D477" s="7"/>
    </row>
    <row r="478" ht="15">
      <c r="D478" s="7"/>
    </row>
    <row r="479" ht="15">
      <c r="D479" s="7"/>
    </row>
    <row r="480" ht="15">
      <c r="D480" s="7"/>
    </row>
    <row r="481" ht="15">
      <c r="D481" s="7"/>
    </row>
    <row r="482" ht="15">
      <c r="D482" s="7"/>
    </row>
    <row r="483" ht="15">
      <c r="D483" s="7"/>
    </row>
    <row r="484" ht="15">
      <c r="D484" s="7"/>
    </row>
    <row r="485" ht="15">
      <c r="D485" s="7"/>
    </row>
    <row r="486" ht="15">
      <c r="D486" s="7"/>
    </row>
    <row r="487" ht="15">
      <c r="D487" s="7"/>
    </row>
    <row r="488" ht="15">
      <c r="D488" s="7"/>
    </row>
    <row r="489" ht="15">
      <c r="D489" s="7"/>
    </row>
    <row r="490" ht="15">
      <c r="D490" s="7"/>
    </row>
    <row r="491" ht="15">
      <c r="D491" s="7"/>
    </row>
    <row r="492" ht="15">
      <c r="D492" s="7"/>
    </row>
    <row r="493" ht="15">
      <c r="D493" s="7"/>
    </row>
    <row r="494" ht="15">
      <c r="D494" s="7"/>
    </row>
    <row r="495" ht="15">
      <c r="D495" s="7"/>
    </row>
    <row r="496" ht="15">
      <c r="D496" s="7"/>
    </row>
    <row r="497" ht="15">
      <c r="D497" s="7"/>
    </row>
    <row r="498" ht="15">
      <c r="D498" s="7"/>
    </row>
    <row r="499" ht="15">
      <c r="D499" s="7"/>
    </row>
    <row r="500" ht="15">
      <c r="D500" s="7"/>
    </row>
    <row r="501" ht="15">
      <c r="D501" s="7"/>
    </row>
    <row r="502" ht="15">
      <c r="D502" s="7"/>
    </row>
    <row r="503" ht="15">
      <c r="D503" s="7"/>
    </row>
    <row r="504" ht="15">
      <c r="D504" s="7"/>
    </row>
    <row r="505" ht="15">
      <c r="D505" s="7"/>
    </row>
    <row r="506" ht="15">
      <c r="D506" s="7"/>
    </row>
    <row r="507" ht="15">
      <c r="D507" s="7"/>
    </row>
    <row r="508" ht="15">
      <c r="D508" s="7"/>
    </row>
    <row r="509" ht="15">
      <c r="D509" s="7"/>
    </row>
    <row r="510" ht="15">
      <c r="D510" s="7"/>
    </row>
    <row r="511" ht="15">
      <c r="D511" s="7"/>
    </row>
    <row r="512" ht="15">
      <c r="D512" s="7"/>
    </row>
    <row r="513" ht="15">
      <c r="D513" s="7"/>
    </row>
    <row r="514" ht="15">
      <c r="D514" s="7"/>
    </row>
    <row r="515" ht="15">
      <c r="D515" s="7"/>
    </row>
    <row r="516" ht="15">
      <c r="D516" s="7"/>
    </row>
    <row r="517" ht="15">
      <c r="D517" s="7"/>
    </row>
    <row r="518" ht="15">
      <c r="D518" s="7"/>
    </row>
    <row r="519" ht="15">
      <c r="D519" s="7"/>
    </row>
    <row r="520" ht="15">
      <c r="D520" s="7"/>
    </row>
    <row r="521" ht="15">
      <c r="D521" s="7"/>
    </row>
    <row r="522" ht="15">
      <c r="D522" s="7"/>
    </row>
    <row r="523" ht="15">
      <c r="D523" s="7"/>
    </row>
    <row r="524" ht="15">
      <c r="D524" s="7"/>
    </row>
    <row r="525" ht="15">
      <c r="D525" s="7"/>
    </row>
    <row r="526" ht="15">
      <c r="D526" s="7"/>
    </row>
    <row r="527" ht="15">
      <c r="D527" s="7"/>
    </row>
    <row r="528" ht="15">
      <c r="D528" s="7"/>
    </row>
    <row r="529" ht="15">
      <c r="D529" s="7"/>
    </row>
    <row r="530" ht="15">
      <c r="D530" s="7"/>
    </row>
    <row r="531" ht="15">
      <c r="D531" s="7"/>
    </row>
    <row r="532" ht="15">
      <c r="D532" s="7"/>
    </row>
    <row r="533" ht="15">
      <c r="D533" s="7"/>
    </row>
    <row r="534" ht="15">
      <c r="D534" s="7"/>
    </row>
    <row r="535" ht="15">
      <c r="D535" s="7"/>
    </row>
    <row r="536" ht="15">
      <c r="D536" s="7"/>
    </row>
    <row r="537" ht="15">
      <c r="D537" s="7"/>
    </row>
    <row r="538" ht="15">
      <c r="D538" s="7"/>
    </row>
    <row r="539" ht="15">
      <c r="D539" s="7"/>
    </row>
    <row r="540" ht="15">
      <c r="D540" s="7"/>
    </row>
    <row r="541" ht="15">
      <c r="D541" s="7"/>
    </row>
    <row r="542" ht="15">
      <c r="D542" s="7"/>
    </row>
    <row r="543" ht="15">
      <c r="D543" s="7"/>
    </row>
    <row r="544" ht="15">
      <c r="D544" s="7"/>
    </row>
    <row r="545" ht="15">
      <c r="D545" s="7"/>
    </row>
    <row r="546" ht="15">
      <c r="D546" s="7"/>
    </row>
  </sheetData>
  <sheetProtection/>
  <mergeCells count="9">
    <mergeCell ref="A37:B37"/>
    <mergeCell ref="A38:B38"/>
    <mergeCell ref="H4:I4"/>
    <mergeCell ref="H2:I2"/>
    <mergeCell ref="A2:F2"/>
    <mergeCell ref="A34:B34"/>
    <mergeCell ref="A35:B35"/>
    <mergeCell ref="A36:B36"/>
    <mergeCell ref="A3:F3"/>
  </mergeCells>
  <printOptions/>
  <pageMargins left="0.43" right="0.34" top="0.45" bottom="0.75" header="0.3" footer="0.3"/>
  <pageSetup horizontalDpi="600" verticalDpi="600" orientation="portrait" paperSize="9" r:id="rId2"/>
  <headerFooter>
    <oddHeader>&amp;L&amp;9Nom : ___________________________&amp;C&amp;9Date&amp;11 : _______________</oddHeader>
    <oddFooter>&amp;C&amp;8charivari.eklablog.com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Delphine</dc:creator>
  <cp:keywords/>
  <dc:description/>
  <cp:lastModifiedBy>Delphine</cp:lastModifiedBy>
  <cp:lastPrinted>2011-04-21T07:09:39Z</cp:lastPrinted>
  <dcterms:created xsi:type="dcterms:W3CDTF">2011-04-19T07:05:06Z</dcterms:created>
  <dcterms:modified xsi:type="dcterms:W3CDTF">2011-04-21T07:14:43Z</dcterms:modified>
  <cp:category/>
  <cp:version/>
  <cp:contentType/>
  <cp:contentStatus/>
</cp:coreProperties>
</file>